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Cycles" sheetId="1" r:id="rId1"/>
    <sheet name="MCPS" sheetId="4" r:id="rId2"/>
    <sheet name="Sheet2" sheetId="2" r:id="rId3"/>
    <sheet name="Sheet3" sheetId="3" r:id="rId4"/>
  </sheets>
  <definedNames>
    <definedName name="_xlnm._FilterDatabase" localSheetId="0" hidden="1">Cycles!$A$1:$Q$2</definedName>
  </definedNames>
  <calcPr calcId="145621"/>
</workbook>
</file>

<file path=xl/calcChain.xml><?xml version="1.0" encoding="utf-8"?>
<calcChain xmlns="http://schemas.openxmlformats.org/spreadsheetml/2006/main">
  <c r="Q10" i="4" l="1"/>
  <c r="Q8" i="4"/>
  <c r="Q7" i="4"/>
  <c r="Q6" i="4"/>
  <c r="P6" i="4"/>
  <c r="P7" i="4"/>
  <c r="P8" i="4"/>
  <c r="P10" i="4"/>
  <c r="O10" i="4"/>
  <c r="O7" i="4"/>
  <c r="O8" i="4"/>
  <c r="O6" i="4"/>
  <c r="N10" i="4"/>
  <c r="N7" i="4"/>
  <c r="N8" i="4"/>
  <c r="N6" i="4"/>
  <c r="M6" i="4"/>
  <c r="M7" i="4"/>
  <c r="M8" i="4"/>
  <c r="M10" i="4"/>
  <c r="L10" i="4"/>
  <c r="L7" i="4"/>
  <c r="L8" i="4"/>
  <c r="L6" i="4"/>
  <c r="V6" i="1"/>
  <c r="V5" i="1"/>
  <c r="V4" i="1"/>
  <c r="V3" i="1"/>
  <c r="B6" i="4" l="1"/>
  <c r="B7" i="4"/>
  <c r="B8" i="4"/>
  <c r="B10" i="4"/>
  <c r="A7" i="4"/>
  <c r="A8" i="4"/>
  <c r="A10" i="4"/>
  <c r="A6" i="4"/>
  <c r="C10" i="4" l="1"/>
  <c r="D10" i="4"/>
  <c r="F10" i="4"/>
  <c r="G10" i="4"/>
  <c r="I10" i="4"/>
  <c r="J10" i="4"/>
  <c r="Q3" i="1"/>
  <c r="L3" i="1"/>
  <c r="G3" i="1"/>
  <c r="C8" i="4"/>
  <c r="D8" i="4"/>
  <c r="F8" i="4"/>
  <c r="G8" i="4"/>
  <c r="I8" i="4"/>
  <c r="J8" i="4"/>
  <c r="Q4" i="1"/>
  <c r="L4" i="1"/>
  <c r="G4" i="1"/>
  <c r="K7" i="4"/>
  <c r="K6" i="4"/>
  <c r="H7" i="4"/>
  <c r="I7" i="4"/>
  <c r="J7" i="4"/>
  <c r="I6" i="4"/>
  <c r="J6" i="4"/>
  <c r="H6" i="4"/>
  <c r="E7" i="4"/>
  <c r="F7" i="4"/>
  <c r="G7" i="4"/>
  <c r="F6" i="4"/>
  <c r="G6" i="4"/>
  <c r="E6" i="4"/>
  <c r="D6" i="4"/>
  <c r="D7" i="4"/>
  <c r="C7" i="4"/>
  <c r="C6" i="4"/>
  <c r="Q5" i="1"/>
  <c r="K8" i="4" s="1"/>
  <c r="L5" i="1"/>
  <c r="H8" i="4" s="1"/>
  <c r="G5" i="1"/>
  <c r="E8" i="4" s="1"/>
  <c r="Q6" i="1"/>
  <c r="K10" i="4" s="1"/>
  <c r="L6" i="1"/>
  <c r="H10" i="4" s="1"/>
  <c r="G6" i="1"/>
  <c r="E10" i="4" s="1"/>
</calcChain>
</file>

<file path=xl/sharedStrings.xml><?xml version="1.0" encoding="utf-8"?>
<sst xmlns="http://schemas.openxmlformats.org/spreadsheetml/2006/main" count="52" uniqueCount="16">
  <si>
    <t>BF</t>
  </si>
  <si>
    <t>ASNR</t>
  </si>
  <si>
    <t>min</t>
  </si>
  <si>
    <t>max</t>
  </si>
  <si>
    <t>n</t>
  </si>
  <si>
    <t>total</t>
  </si>
  <si>
    <t>avg</t>
  </si>
  <si>
    <t>Mics</t>
  </si>
  <si>
    <t>Vmics</t>
  </si>
  <si>
    <t>MSS</t>
  </si>
  <si>
    <t>Clock</t>
  </si>
  <si>
    <t>MHz</t>
  </si>
  <si>
    <t>Frame</t>
  </si>
  <si>
    <t>ms</t>
  </si>
  <si>
    <t>Total</t>
  </si>
  <si>
    <t>VAU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</si>
</sst>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2" fontId="0" fillId="0" borderId="1" xfId="0" applyNumberFormat="1" applyBorder="1"/>
    <xf numFmtId="1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6" xfId="0" applyNumberFormat="1" applyBorder="1"/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/>
    <xf numFmtId="2" fontId="0" fillId="0" borderId="9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0" fillId="0" borderId="7" xfId="1" applyNumberFormat="1" applyFon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" fontId="0" fillId="0" borderId="14" xfId="0" applyNumberFormat="1" applyBorder="1" applyAlignment="1">
      <alignment horizontal="center"/>
    </xf>
    <xf numFmtId="2" fontId="0" fillId="0" borderId="15" xfId="0" applyNumberFormat="1" applyBorder="1"/>
    <xf numFmtId="2" fontId="0" fillId="0" borderId="14" xfId="0" applyNumberFormat="1" applyBorder="1"/>
    <xf numFmtId="2" fontId="0" fillId="0" borderId="5" xfId="0" applyNumberFormat="1" applyBorder="1"/>
    <xf numFmtId="2" fontId="0" fillId="0" borderId="7" xfId="0" applyNumberFormat="1" applyBorder="1"/>
    <xf numFmtId="1" fontId="0" fillId="0" borderId="17" xfId="0" applyNumberFormat="1" applyBorder="1" applyAlignment="1">
      <alignment horizontal="center"/>
    </xf>
    <xf numFmtId="2" fontId="0" fillId="0" borderId="18" xfId="0" applyNumberFormat="1" applyBorder="1"/>
    <xf numFmtId="2" fontId="0" fillId="0" borderId="17" xfId="0" applyNumberFormat="1" applyBorder="1"/>
    <xf numFmtId="1" fontId="0" fillId="0" borderId="4" xfId="0" applyNumberFormat="1" applyFont="1" applyBorder="1"/>
    <xf numFmtId="1" fontId="0" fillId="0" borderId="9" xfId="0" applyNumberFormat="1" applyFont="1" applyBorder="1"/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MCPS!$O$4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MCPS!$B$6:$B$10</c:f>
              <c:numCache>
                <c:formatCode>0</c:formatCode>
                <c:ptCount val="5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</c:numCache>
            </c:numRef>
          </c:cat>
          <c:val>
            <c:numRef>
              <c:f>MCPS!$Q$6:$Q$10</c:f>
              <c:numCache>
                <c:formatCode>0.00</c:formatCode>
                <c:ptCount val="5"/>
                <c:pt idx="0">
                  <c:v>20.005071775000001</c:v>
                </c:pt>
                <c:pt idx="1">
                  <c:v>29.7275083</c:v>
                </c:pt>
                <c:pt idx="2">
                  <c:v>39.076409400000003</c:v>
                </c:pt>
                <c:pt idx="4">
                  <c:v>58.501110774999994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MCPS!$F$4</c:f>
              <c:strCache>
                <c:ptCount val="1"/>
                <c:pt idx="0">
                  <c:v>ASNR</c:v>
                </c:pt>
              </c:strCache>
            </c:strRef>
          </c:tx>
          <c:cat>
            <c:numRef>
              <c:f>MCPS!$B$6:$B$10</c:f>
              <c:numCache>
                <c:formatCode>0</c:formatCode>
                <c:ptCount val="5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</c:numCache>
            </c:numRef>
          </c:cat>
          <c:val>
            <c:numRef>
              <c:f>MCPS!$H$6:$H$10</c:f>
              <c:numCache>
                <c:formatCode>0.00</c:formatCode>
                <c:ptCount val="5"/>
                <c:pt idx="0">
                  <c:v>10.930856</c:v>
                </c:pt>
                <c:pt idx="1">
                  <c:v>16.465948800000003</c:v>
                </c:pt>
                <c:pt idx="2">
                  <c:v>21.855360000000001</c:v>
                </c:pt>
                <c:pt idx="4">
                  <c:v>32.876886499999998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MCPS!$C$4</c:f>
              <c:strCache>
                <c:ptCount val="1"/>
                <c:pt idx="0">
                  <c:v>BF</c:v>
                </c:pt>
              </c:strCache>
            </c:strRef>
          </c:tx>
          <c:cat>
            <c:numRef>
              <c:f>MCPS!$B$6:$B$10</c:f>
              <c:numCache>
                <c:formatCode>0</c:formatCode>
                <c:ptCount val="5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</c:numCache>
            </c:numRef>
          </c:cat>
          <c:val>
            <c:numRef>
              <c:f>MCPS!$E$6:$E$10</c:f>
              <c:numCache>
                <c:formatCode>0.00</c:formatCode>
                <c:ptCount val="5"/>
                <c:pt idx="0">
                  <c:v>7.6546488000000004</c:v>
                </c:pt>
                <c:pt idx="1">
                  <c:v>11.4778328</c:v>
                </c:pt>
                <c:pt idx="2">
                  <c:v>15.322823999999999</c:v>
                </c:pt>
                <c:pt idx="4">
                  <c:v>23.081038399999997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MCPS!$I$4</c:f>
              <c:strCache>
                <c:ptCount val="1"/>
                <c:pt idx="0">
                  <c:v>MSS</c:v>
                </c:pt>
              </c:strCache>
            </c:strRef>
          </c:tx>
          <c:cat>
            <c:numRef>
              <c:f>MCPS!$B$6:$B$10</c:f>
              <c:numCache>
                <c:formatCode>0</c:formatCode>
                <c:ptCount val="5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</c:numCache>
            </c:numRef>
          </c:cat>
          <c:val>
            <c:numRef>
              <c:f>MCPS!$K$6:$K$10</c:f>
              <c:numCache>
                <c:formatCode>0.00</c:formatCode>
                <c:ptCount val="5"/>
                <c:pt idx="0">
                  <c:v>1.0136240000000001</c:v>
                </c:pt>
                <c:pt idx="1">
                  <c:v>1.3295136999999999</c:v>
                </c:pt>
                <c:pt idx="2">
                  <c:v>1.4818346</c:v>
                </c:pt>
                <c:pt idx="4">
                  <c:v>2.1316572000000003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MCPS!$L$4</c:f>
              <c:strCache>
                <c:ptCount val="1"/>
                <c:pt idx="0">
                  <c:v>VAU</c:v>
                </c:pt>
              </c:strCache>
            </c:strRef>
          </c:tx>
          <c:val>
            <c:numRef>
              <c:f>MCPS!$N$6:$N$10</c:f>
              <c:numCache>
                <c:formatCode>0.00</c:formatCode>
                <c:ptCount val="5"/>
                <c:pt idx="0">
                  <c:v>0.40594297499999998</c:v>
                </c:pt>
                <c:pt idx="1">
                  <c:v>0.45421300000000003</c:v>
                </c:pt>
                <c:pt idx="2">
                  <c:v>0.41639080000000001</c:v>
                </c:pt>
                <c:pt idx="4">
                  <c:v>0.41152867500000001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30368"/>
        <c:axId val="99140736"/>
      </c:lineChart>
      <c:catAx>
        <c:axId val="9913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Virtual Microphones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99140736"/>
        <c:crosses val="autoZero"/>
        <c:auto val="1"/>
        <c:lblAlgn val="ctr"/>
        <c:lblOffset val="100"/>
        <c:noMultiLvlLbl val="0"/>
      </c:catAx>
      <c:valAx>
        <c:axId val="991407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MCPS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9130368"/>
        <c:crosses val="autoZero"/>
        <c:crossBetween val="midCat"/>
      </c:valAx>
    </c:plotArea>
    <c:legend>
      <c:legendPos val="r"/>
      <c:layout/>
      <c:overlay val="0"/>
    </c:legend>
    <c:plotVisOnly val="0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4761</xdr:rowOff>
    </xdr:from>
    <xdr:to>
      <xdr:col>11</xdr:col>
      <xdr:colOff>114300</xdr:colOff>
      <xdr:row>33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B10" sqref="B10"/>
    </sheetView>
  </sheetViews>
  <sheetFormatPr defaultRowHeight="15" x14ac:dyDescent="0.25"/>
  <cols>
    <col min="1" max="2" width="9.42578125" style="2" bestFit="1" customWidth="1"/>
    <col min="3" max="4" width="11.5703125" style="1" bestFit="1" customWidth="1"/>
    <col min="5" max="5" width="9.5703125" style="1" bestFit="1" customWidth="1"/>
    <col min="6" max="6" width="16.42578125" style="1" customWidth="1"/>
    <col min="7" max="9" width="11.5703125" style="1" bestFit="1" customWidth="1"/>
    <col min="10" max="10" width="9.5703125" style="1" bestFit="1" customWidth="1"/>
    <col min="11" max="11" width="16.42578125" style="1" customWidth="1"/>
    <col min="12" max="12" width="11.5703125" style="1" bestFit="1" customWidth="1"/>
    <col min="13" max="14" width="10.5703125" style="1" bestFit="1" customWidth="1"/>
    <col min="15" max="15" width="9.5703125" style="1" bestFit="1" customWidth="1"/>
    <col min="16" max="16" width="16.42578125" style="1" customWidth="1"/>
    <col min="17" max="17" width="10.5703125" style="1" bestFit="1" customWidth="1"/>
    <col min="18" max="20" width="9.140625" style="1"/>
    <col min="21" max="21" width="16.42578125" style="1" customWidth="1"/>
    <col min="22" max="16384" width="9.140625" style="1"/>
  </cols>
  <sheetData>
    <row r="1" spans="1:22" x14ac:dyDescent="0.25">
      <c r="A1" s="39" t="s">
        <v>7</v>
      </c>
      <c r="B1" s="41" t="s">
        <v>8</v>
      </c>
      <c r="C1" s="38" t="s">
        <v>0</v>
      </c>
      <c r="D1" s="38"/>
      <c r="E1" s="38"/>
      <c r="F1" s="38"/>
      <c r="G1" s="38"/>
      <c r="H1" s="38" t="s">
        <v>1</v>
      </c>
      <c r="I1" s="38"/>
      <c r="J1" s="38"/>
      <c r="K1" s="38"/>
      <c r="L1" s="38"/>
      <c r="M1" s="38" t="s">
        <v>9</v>
      </c>
      <c r="N1" s="38"/>
      <c r="O1" s="38"/>
      <c r="P1" s="38"/>
      <c r="Q1" s="43"/>
      <c r="R1" s="38" t="s">
        <v>15</v>
      </c>
      <c r="S1" s="38"/>
      <c r="T1" s="38"/>
      <c r="U1" s="38"/>
      <c r="V1" s="43"/>
    </row>
    <row r="2" spans="1:22" ht="15.75" thickBot="1" x14ac:dyDescent="0.3">
      <c r="A2" s="40"/>
      <c r="B2" s="42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2</v>
      </c>
      <c r="I2" s="8" t="s">
        <v>3</v>
      </c>
      <c r="J2" s="8" t="s">
        <v>4</v>
      </c>
      <c r="K2" s="8" t="s">
        <v>5</v>
      </c>
      <c r="L2" s="8" t="s">
        <v>6</v>
      </c>
      <c r="M2" s="8" t="s">
        <v>2</v>
      </c>
      <c r="N2" s="8" t="s">
        <v>3</v>
      </c>
      <c r="O2" s="8" t="s">
        <v>4</v>
      </c>
      <c r="P2" s="8" t="s">
        <v>5</v>
      </c>
      <c r="Q2" s="11" t="s">
        <v>6</v>
      </c>
      <c r="R2" s="8" t="s">
        <v>2</v>
      </c>
      <c r="S2" s="8" t="s">
        <v>3</v>
      </c>
      <c r="T2" s="8" t="s">
        <v>4</v>
      </c>
      <c r="U2" s="8" t="s">
        <v>5</v>
      </c>
      <c r="V2" s="11" t="s">
        <v>6</v>
      </c>
    </row>
    <row r="3" spans="1:22" x14ac:dyDescent="0.25">
      <c r="A3" s="12">
        <v>8</v>
      </c>
      <c r="B3" s="13">
        <v>4</v>
      </c>
      <c r="C3" s="18">
        <v>76329</v>
      </c>
      <c r="D3" s="18">
        <v>80651</v>
      </c>
      <c r="E3" s="18">
        <v>4000</v>
      </c>
      <c r="F3" s="18">
        <v>306185952</v>
      </c>
      <c r="G3" s="18">
        <f>F3/E3</f>
        <v>76546.487999999998</v>
      </c>
      <c r="H3" s="18">
        <v>108853</v>
      </c>
      <c r="I3" s="18">
        <v>119620</v>
      </c>
      <c r="J3" s="18">
        <v>4000</v>
      </c>
      <c r="K3" s="18">
        <v>437234240</v>
      </c>
      <c r="L3" s="18">
        <f>K3/J3</f>
        <v>109308.56</v>
      </c>
      <c r="M3" s="18">
        <v>5484</v>
      </c>
      <c r="N3" s="18">
        <v>51100</v>
      </c>
      <c r="O3" s="18">
        <v>4000</v>
      </c>
      <c r="P3" s="18">
        <v>40544960</v>
      </c>
      <c r="Q3" s="19">
        <f>P3/O3</f>
        <v>10136.24</v>
      </c>
      <c r="R3" s="18">
        <v>4012</v>
      </c>
      <c r="S3" s="18">
        <v>7484</v>
      </c>
      <c r="T3" s="18">
        <v>4000</v>
      </c>
      <c r="U3" s="18">
        <v>16237719</v>
      </c>
      <c r="V3" s="19">
        <f>U3/T3</f>
        <v>4059.4297499999998</v>
      </c>
    </row>
    <row r="4" spans="1:22" x14ac:dyDescent="0.25">
      <c r="A4" s="14">
        <v>8</v>
      </c>
      <c r="B4" s="15">
        <v>6</v>
      </c>
      <c r="C4" s="20">
        <v>114463</v>
      </c>
      <c r="D4" s="20">
        <v>118820</v>
      </c>
      <c r="E4" s="20">
        <v>4000</v>
      </c>
      <c r="F4" s="20">
        <v>459113312</v>
      </c>
      <c r="G4" s="20">
        <f>F4/E4</f>
        <v>114778.32799999999</v>
      </c>
      <c r="H4" s="20">
        <v>163992</v>
      </c>
      <c r="I4" s="20">
        <v>174671</v>
      </c>
      <c r="J4" s="20">
        <v>4000</v>
      </c>
      <c r="K4" s="20">
        <v>658637952</v>
      </c>
      <c r="L4" s="20">
        <f>K4/J4</f>
        <v>164659.48800000001</v>
      </c>
      <c r="M4" s="20">
        <v>7990</v>
      </c>
      <c r="N4" s="20">
        <v>53678</v>
      </c>
      <c r="O4" s="20">
        <v>4000</v>
      </c>
      <c r="P4" s="20">
        <v>53180548</v>
      </c>
      <c r="Q4" s="21">
        <f>P4/O4</f>
        <v>13295.137000000001</v>
      </c>
      <c r="R4" s="20">
        <v>4209</v>
      </c>
      <c r="S4" s="20">
        <v>7621</v>
      </c>
      <c r="T4" s="20">
        <v>4000</v>
      </c>
      <c r="U4" s="20">
        <v>18168520</v>
      </c>
      <c r="V4" s="21">
        <f>U4/T4</f>
        <v>4542.13</v>
      </c>
    </row>
    <row r="5" spans="1:22" x14ac:dyDescent="0.25">
      <c r="A5" s="14">
        <v>8</v>
      </c>
      <c r="B5" s="15">
        <v>8</v>
      </c>
      <c r="C5" s="20">
        <v>152756</v>
      </c>
      <c r="D5" s="20">
        <v>157201</v>
      </c>
      <c r="E5" s="20">
        <v>4000</v>
      </c>
      <c r="F5" s="20">
        <v>612912960</v>
      </c>
      <c r="G5" s="20">
        <f>F5/E5</f>
        <v>153228.24</v>
      </c>
      <c r="H5" s="20">
        <v>217696</v>
      </c>
      <c r="I5" s="20">
        <v>228341</v>
      </c>
      <c r="J5" s="20">
        <v>4000</v>
      </c>
      <c r="K5" s="20">
        <v>874214400</v>
      </c>
      <c r="L5" s="20">
        <f>K5/J5</f>
        <v>218553.60000000001</v>
      </c>
      <c r="M5" s="20">
        <v>10542</v>
      </c>
      <c r="N5" s="20">
        <v>56667</v>
      </c>
      <c r="O5" s="20">
        <v>4000</v>
      </c>
      <c r="P5" s="20">
        <v>59273384</v>
      </c>
      <c r="Q5" s="21">
        <f>P5/O5</f>
        <v>14818.346</v>
      </c>
      <c r="R5" s="20">
        <v>4020</v>
      </c>
      <c r="S5" s="20">
        <v>7148</v>
      </c>
      <c r="T5" s="20">
        <v>4000</v>
      </c>
      <c r="U5" s="20">
        <v>16655632</v>
      </c>
      <c r="V5" s="21">
        <f>U5/T5</f>
        <v>4163.9080000000004</v>
      </c>
    </row>
    <row r="6" spans="1:22" ht="15.75" thickBot="1" x14ac:dyDescent="0.3">
      <c r="A6" s="16">
        <v>8</v>
      </c>
      <c r="B6" s="17">
        <v>12</v>
      </c>
      <c r="C6" s="22">
        <v>230108</v>
      </c>
      <c r="D6" s="22">
        <v>233790</v>
      </c>
      <c r="E6" s="22">
        <v>4000</v>
      </c>
      <c r="F6" s="22">
        <v>923241536</v>
      </c>
      <c r="G6" s="22">
        <f>F6/E6</f>
        <v>230810.38399999999</v>
      </c>
      <c r="H6" s="22">
        <v>327353</v>
      </c>
      <c r="I6" s="22">
        <v>338246</v>
      </c>
      <c r="J6" s="22">
        <v>4000</v>
      </c>
      <c r="K6" s="22">
        <v>1315075460</v>
      </c>
      <c r="L6" s="22">
        <f>K6/J6</f>
        <v>328768.86499999999</v>
      </c>
      <c r="M6" s="22">
        <v>15560</v>
      </c>
      <c r="N6" s="22">
        <v>62138</v>
      </c>
      <c r="O6" s="22">
        <v>4000</v>
      </c>
      <c r="P6" s="22">
        <v>85266288</v>
      </c>
      <c r="Q6" s="23">
        <f>P6/O6</f>
        <v>21316.572</v>
      </c>
      <c r="R6" s="22">
        <v>4013</v>
      </c>
      <c r="S6" s="22">
        <v>7310</v>
      </c>
      <c r="T6" s="22">
        <v>4000</v>
      </c>
      <c r="U6" s="22">
        <v>16461147</v>
      </c>
      <c r="V6" s="23">
        <f>U6/T6</f>
        <v>4115.2867500000002</v>
      </c>
    </row>
  </sheetData>
  <autoFilter ref="A1:Q2"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sortState ref="A4:Q6">
      <sortCondition ref="B1:B2"/>
    </sortState>
  </autoFilter>
  <mergeCells count="6">
    <mergeCell ref="R1:V1"/>
    <mergeCell ref="C1:G1"/>
    <mergeCell ref="A1:A2"/>
    <mergeCell ref="B1:B2"/>
    <mergeCell ref="H1:L1"/>
    <mergeCell ref="M1:Q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N13" sqref="N13"/>
    </sheetView>
  </sheetViews>
  <sheetFormatPr defaultRowHeight="15" x14ac:dyDescent="0.25"/>
  <cols>
    <col min="1" max="1" width="9.28515625" style="2" bestFit="1" customWidth="1"/>
    <col min="2" max="2" width="10" style="2" bestFit="1" customWidth="1"/>
    <col min="3" max="3" width="10.5703125" style="1" bestFit="1" customWidth="1"/>
    <col min="4" max="4" width="9.5703125" style="1" bestFit="1" customWidth="1"/>
    <col min="5" max="5" width="9.140625" style="1"/>
    <col min="6" max="7" width="9.5703125" style="1" bestFit="1" customWidth="1"/>
    <col min="8" max="8" width="9.140625" style="1"/>
    <col min="9" max="10" width="9.28515625" style="1" bestFit="1" customWidth="1"/>
    <col min="11" max="16384" width="9.140625" style="1"/>
  </cols>
  <sheetData>
    <row r="1" spans="1:17" x14ac:dyDescent="0.25">
      <c r="A1" s="36" t="s">
        <v>10</v>
      </c>
      <c r="B1" s="34">
        <v>750</v>
      </c>
      <c r="C1" s="32" t="s">
        <v>11</v>
      </c>
    </row>
    <row r="2" spans="1:17" ht="15.75" thickBot="1" x14ac:dyDescent="0.3">
      <c r="A2" s="37" t="s">
        <v>12</v>
      </c>
      <c r="B2" s="35">
        <v>10</v>
      </c>
      <c r="C2" s="33" t="s">
        <v>13</v>
      </c>
    </row>
    <row r="3" spans="1:17" ht="15.75" thickBot="1" x14ac:dyDescent="0.3"/>
    <row r="4" spans="1:17" x14ac:dyDescent="0.25">
      <c r="A4" s="39" t="s">
        <v>7</v>
      </c>
      <c r="B4" s="44" t="s">
        <v>8</v>
      </c>
      <c r="C4" s="46" t="s">
        <v>0</v>
      </c>
      <c r="D4" s="38"/>
      <c r="E4" s="38"/>
      <c r="F4" s="38" t="s">
        <v>1</v>
      </c>
      <c r="G4" s="38"/>
      <c r="H4" s="38"/>
      <c r="I4" s="38" t="s">
        <v>9</v>
      </c>
      <c r="J4" s="38"/>
      <c r="K4" s="47"/>
      <c r="L4" s="47" t="s">
        <v>15</v>
      </c>
      <c r="M4" s="48"/>
      <c r="N4" s="49"/>
      <c r="O4" s="50" t="s">
        <v>14</v>
      </c>
      <c r="P4" s="48"/>
      <c r="Q4" s="49"/>
    </row>
    <row r="5" spans="1:17" ht="15.75" thickBot="1" x14ac:dyDescent="0.3">
      <c r="A5" s="40"/>
      <c r="B5" s="45"/>
      <c r="C5" s="29" t="s">
        <v>2</v>
      </c>
      <c r="D5" s="8" t="s">
        <v>3</v>
      </c>
      <c r="E5" s="8" t="s">
        <v>6</v>
      </c>
      <c r="F5" s="8" t="s">
        <v>2</v>
      </c>
      <c r="G5" s="8" t="s">
        <v>3</v>
      </c>
      <c r="H5" s="8" t="s">
        <v>6</v>
      </c>
      <c r="I5" s="8" t="s">
        <v>2</v>
      </c>
      <c r="J5" s="8" t="s">
        <v>3</v>
      </c>
      <c r="K5" s="24" t="s">
        <v>6</v>
      </c>
      <c r="L5" s="8" t="s">
        <v>2</v>
      </c>
      <c r="M5" s="8" t="s">
        <v>3</v>
      </c>
      <c r="N5" s="8" t="s">
        <v>6</v>
      </c>
      <c r="O5" s="7" t="s">
        <v>2</v>
      </c>
      <c r="P5" s="8" t="s">
        <v>3</v>
      </c>
      <c r="Q5" s="11" t="s">
        <v>6</v>
      </c>
    </row>
    <row r="6" spans="1:17" x14ac:dyDescent="0.25">
      <c r="A6" s="5">
        <f>Cycles!A3</f>
        <v>8</v>
      </c>
      <c r="B6" s="4">
        <f>Cycles!B3</f>
        <v>4</v>
      </c>
      <c r="C6" s="30">
        <f>Cycles!C3/MCPS!$B$2/1000</f>
        <v>7.6328999999999994</v>
      </c>
      <c r="D6" s="3">
        <f>Cycles!D3/MCPS!$B$2/1000</f>
        <v>8.065100000000001</v>
      </c>
      <c r="E6" s="3">
        <f>Cycles!G3/MCPS!$B$2/1000</f>
        <v>7.6546488000000004</v>
      </c>
      <c r="F6" s="3">
        <f>Cycles!H3/MCPS!$B$2/1000</f>
        <v>10.885299999999999</v>
      </c>
      <c r="G6" s="3">
        <f>Cycles!I3/MCPS!$B$2/1000</f>
        <v>11.962</v>
      </c>
      <c r="H6" s="3">
        <f>Cycles!L3/MCPS!$B$2/1000</f>
        <v>10.930856</v>
      </c>
      <c r="I6" s="3">
        <f>Cycles!M3/MCPS!$B$2/1000</f>
        <v>0.5484</v>
      </c>
      <c r="J6" s="3">
        <f>Cycles!N3/MCPS!$B$2/1000</f>
        <v>5.1100000000000003</v>
      </c>
      <c r="K6" s="25">
        <f>Cycles!Q3/MCPS!$B$2/1000</f>
        <v>1.0136240000000001</v>
      </c>
      <c r="L6" s="3">
        <f>Cycles!R3/MCPS!$B$2/1000</f>
        <v>0.4012</v>
      </c>
      <c r="M6" s="3">
        <f>Cycles!S3/MCPS!$B$2/1000</f>
        <v>0.74839999999999995</v>
      </c>
      <c r="N6" s="25">
        <f>Cycles!V3/MCPS!$B$2/1000</f>
        <v>0.40594297499999998</v>
      </c>
      <c r="O6" s="27">
        <f>SUM(C6,F6,I6,L6)</f>
        <v>19.4678</v>
      </c>
      <c r="P6" s="3">
        <f>SUM(D6,G6,J6,M6)</f>
        <v>25.8855</v>
      </c>
      <c r="Q6" s="6">
        <f>SUM(E6,H6,K6,N6)</f>
        <v>20.005071775000001</v>
      </c>
    </row>
    <row r="7" spans="1:17" x14ac:dyDescent="0.25">
      <c r="A7" s="5">
        <f>Cycles!A4</f>
        <v>8</v>
      </c>
      <c r="B7" s="4">
        <f>Cycles!B4</f>
        <v>6</v>
      </c>
      <c r="C7" s="30">
        <f>Cycles!C4/MCPS!$B$2/1000</f>
        <v>11.446299999999999</v>
      </c>
      <c r="D7" s="3">
        <f>Cycles!D4/MCPS!$B$2/1000</f>
        <v>11.882</v>
      </c>
      <c r="E7" s="3">
        <f>Cycles!G4/MCPS!$B$2/1000</f>
        <v>11.4778328</v>
      </c>
      <c r="F7" s="3">
        <f>Cycles!H4/MCPS!$B$2/1000</f>
        <v>16.3992</v>
      </c>
      <c r="G7" s="3">
        <f>Cycles!I4/MCPS!$B$2/1000</f>
        <v>17.467099999999999</v>
      </c>
      <c r="H7" s="3">
        <f>Cycles!L4/MCPS!$B$2/1000</f>
        <v>16.465948800000003</v>
      </c>
      <c r="I7" s="3">
        <f>Cycles!M4/MCPS!$B$2/1000</f>
        <v>0.79900000000000004</v>
      </c>
      <c r="J7" s="3">
        <f>Cycles!N4/MCPS!$B$2/1000</f>
        <v>5.3677999999999999</v>
      </c>
      <c r="K7" s="25">
        <f>Cycles!Q4/MCPS!$B$2/1000</f>
        <v>1.3295136999999999</v>
      </c>
      <c r="L7" s="3">
        <f>Cycles!R4/MCPS!$B$2/1000</f>
        <v>0.4209</v>
      </c>
      <c r="M7" s="3">
        <f>Cycles!S4/MCPS!$B$2/1000</f>
        <v>0.7621</v>
      </c>
      <c r="N7" s="25">
        <f>Cycles!V4/MCPS!$B$2/1000</f>
        <v>0.45421300000000003</v>
      </c>
      <c r="O7" s="27">
        <f t="shared" ref="O7:Q10" si="0">SUM(C7,F7,I7,L7)</f>
        <v>29.0654</v>
      </c>
      <c r="P7" s="3">
        <f t="shared" si="0"/>
        <v>35.478999999999999</v>
      </c>
      <c r="Q7" s="6">
        <f t="shared" si="0"/>
        <v>29.7275083</v>
      </c>
    </row>
    <row r="8" spans="1:17" x14ac:dyDescent="0.25">
      <c r="A8" s="5">
        <f>Cycles!A5</f>
        <v>8</v>
      </c>
      <c r="B8" s="4">
        <f>Cycles!B5</f>
        <v>8</v>
      </c>
      <c r="C8" s="30">
        <f>Cycles!C5/MCPS!$B$2/1000</f>
        <v>15.275600000000001</v>
      </c>
      <c r="D8" s="3">
        <f>Cycles!D5/MCPS!$B$2/1000</f>
        <v>15.7201</v>
      </c>
      <c r="E8" s="3">
        <f>Cycles!G5/MCPS!$B$2/1000</f>
        <v>15.322823999999999</v>
      </c>
      <c r="F8" s="3">
        <f>Cycles!H5/MCPS!$B$2/1000</f>
        <v>21.769599999999997</v>
      </c>
      <c r="G8" s="3">
        <f>Cycles!I5/MCPS!$B$2/1000</f>
        <v>22.834099999999999</v>
      </c>
      <c r="H8" s="3">
        <f>Cycles!L5/MCPS!$B$2/1000</f>
        <v>21.855360000000001</v>
      </c>
      <c r="I8" s="3">
        <f>Cycles!M5/MCPS!$B$2/1000</f>
        <v>1.0542</v>
      </c>
      <c r="J8" s="3">
        <f>Cycles!N5/MCPS!$B$2/1000</f>
        <v>5.6666999999999996</v>
      </c>
      <c r="K8" s="25">
        <f>Cycles!Q5/MCPS!$B$2/1000</f>
        <v>1.4818346</v>
      </c>
      <c r="L8" s="3">
        <f>Cycles!R5/MCPS!$B$2/1000</f>
        <v>0.40200000000000002</v>
      </c>
      <c r="M8" s="3">
        <f>Cycles!S5/MCPS!$B$2/1000</f>
        <v>0.71479999999999999</v>
      </c>
      <c r="N8" s="25">
        <f>Cycles!V5/MCPS!$B$2/1000</f>
        <v>0.41639080000000001</v>
      </c>
      <c r="O8" s="27">
        <f t="shared" si="0"/>
        <v>38.501399999999997</v>
      </c>
      <c r="P8" s="3">
        <f t="shared" si="0"/>
        <v>44.935699999999997</v>
      </c>
      <c r="Q8" s="6">
        <f t="shared" si="0"/>
        <v>39.076409400000003</v>
      </c>
    </row>
    <row r="9" spans="1:17" ht="15" hidden="1" customHeight="1" x14ac:dyDescent="0.25">
      <c r="A9" s="5">
        <v>8</v>
      </c>
      <c r="B9" s="4">
        <v>10</v>
      </c>
      <c r="C9" s="30"/>
      <c r="D9" s="3"/>
      <c r="E9" s="3"/>
      <c r="F9" s="3"/>
      <c r="G9" s="3"/>
      <c r="H9" s="3"/>
      <c r="I9" s="3"/>
      <c r="J9" s="3"/>
      <c r="K9" s="25"/>
      <c r="L9" s="3"/>
      <c r="M9" s="3"/>
      <c r="N9" s="3"/>
      <c r="O9" s="27"/>
      <c r="P9" s="3"/>
      <c r="Q9" s="6"/>
    </row>
    <row r="10" spans="1:17" ht="15.75" thickBot="1" x14ac:dyDescent="0.3">
      <c r="A10" s="7">
        <f>Cycles!A6</f>
        <v>8</v>
      </c>
      <c r="B10" s="11">
        <f>Cycles!B6</f>
        <v>12</v>
      </c>
      <c r="C10" s="31">
        <f>Cycles!C6/MCPS!$B$2/1000</f>
        <v>23.0108</v>
      </c>
      <c r="D10" s="9">
        <f>Cycles!D6/MCPS!$B$2/1000</f>
        <v>23.379000000000001</v>
      </c>
      <c r="E10" s="9">
        <f>Cycles!G6/MCPS!$B$2/1000</f>
        <v>23.081038399999997</v>
      </c>
      <c r="F10" s="9">
        <f>Cycles!H6/MCPS!$B$2/1000</f>
        <v>32.735300000000002</v>
      </c>
      <c r="G10" s="9">
        <f>Cycles!I6/MCPS!$B$2/1000</f>
        <v>33.824599999999997</v>
      </c>
      <c r="H10" s="9">
        <f>Cycles!L6/MCPS!$B$2/1000</f>
        <v>32.876886499999998</v>
      </c>
      <c r="I10" s="9">
        <f>Cycles!M6/MCPS!$B$2/1000</f>
        <v>1.556</v>
      </c>
      <c r="J10" s="9">
        <f>Cycles!N6/MCPS!$B$2/1000</f>
        <v>6.2138</v>
      </c>
      <c r="K10" s="26">
        <f>Cycles!Q6/MCPS!$B$2/1000</f>
        <v>2.1316572000000003</v>
      </c>
      <c r="L10" s="9">
        <f>Cycles!R6/MCPS!$B$2/1000</f>
        <v>0.40129999999999999</v>
      </c>
      <c r="M10" s="9">
        <f>Cycles!S6/MCPS!$B$2/1000</f>
        <v>0.73099999999999998</v>
      </c>
      <c r="N10" s="9">
        <f>Cycles!V6/MCPS!$B$2/1000</f>
        <v>0.41152867500000001</v>
      </c>
      <c r="O10" s="28">
        <f t="shared" si="0"/>
        <v>57.703399999999995</v>
      </c>
      <c r="P10" s="9">
        <f t="shared" si="0"/>
        <v>64.148399999999995</v>
      </c>
      <c r="Q10" s="10">
        <f t="shared" si="0"/>
        <v>58.501110774999994</v>
      </c>
    </row>
  </sheetData>
  <mergeCells count="7">
    <mergeCell ref="O4:Q4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Cycles</vt:lpstr>
      <vt:lpstr>MCPS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2016-06-08T21:21:12Z</dcterms:modified>
</cp:coreProperties>
</file>